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920" activeTab="0"/>
  </bookViews>
  <sheets>
    <sheet name="Sayfa1" sheetId="1" r:id="rId1"/>
  </sheets>
  <definedNames>
    <definedName name="Gun">'Sayfa1'!#REF!</definedName>
    <definedName name="_xlnm.Print_Area" localSheetId="0">'Sayfa1'!$A$1:$AK$27</definedName>
  </definedNames>
  <calcPr fullCalcOnLoad="1"/>
</workbook>
</file>

<file path=xl/comments1.xml><?xml version="1.0" encoding="utf-8"?>
<comments xmlns="http://schemas.openxmlformats.org/spreadsheetml/2006/main">
  <authors>
    <author>abc</author>
    <author>Beril ?RS</author>
  </authors>
  <commentList>
    <comment ref="AK1" authorId="0">
      <text>
        <r>
          <rPr>
            <b/>
            <sz val="9"/>
            <rFont val="Tahoma"/>
            <family val="2"/>
          </rPr>
          <t>İstediğiniz Ayı sayı olarak giriniz. Gerekliyse istediğniz yılı da giriniz. Hafta sonlarını otomatik renkledirmektedir. Toplamları yapmaktadır.</t>
        </r>
        <r>
          <rPr>
            <sz val="9"/>
            <rFont val="Tahoma"/>
            <family val="2"/>
          </rPr>
          <t xml:space="preserve">
</t>
        </r>
      </text>
    </comment>
    <comment ref="C2" authorId="1">
      <text>
        <r>
          <rPr>
            <b/>
            <sz val="9"/>
            <rFont val="Tahoma"/>
            <family val="0"/>
          </rPr>
          <t>Beril ÖRS:</t>
        </r>
        <r>
          <rPr>
            <sz val="9"/>
            <rFont val="Tahoma"/>
            <family val="0"/>
          </rPr>
          <t xml:space="preserve">
</t>
        </r>
      </text>
    </comment>
    <comment ref="C1" authorId="1">
      <text>
        <r>
          <rPr>
            <b/>
            <sz val="9"/>
            <rFont val="Tahoma"/>
            <family val="0"/>
          </rPr>
          <t>İndirdiğiniz dosyada "Microcoft makroların çalışmasını engelledi"  uyarıyı alırsınız. Dosyayı sağ tıklayıp Özellikler diyelim. Açılan pencerede; "Genel" sekmesi, en aşağıda Güvenlik: satırı önünde "Engellemeyi Kaldır" kutucuğunu işaretleyip  "Uygula" kutucuğuna basınız.</t>
        </r>
      </text>
    </comment>
    <comment ref="L9" authorId="1">
      <text>
        <r>
          <rPr>
            <b/>
            <sz val="9"/>
            <rFont val="Tahoma"/>
            <family val="0"/>
          </rPr>
          <t>Ek ders saatleri örnek olarak yazılmıştır. Bilgisayarda silerek kendinize göre doldurunuz.</t>
        </r>
        <r>
          <rPr>
            <sz val="9"/>
            <rFont val="Tahoma"/>
            <family val="0"/>
          </rPr>
          <t xml:space="preserve">
</t>
        </r>
      </text>
    </comment>
    <comment ref="AI8" authorId="1">
      <text>
        <r>
          <rPr>
            <sz val="9"/>
            <rFont val="Tahoma"/>
            <family val="2"/>
          </rPr>
          <t>Toplamları kendisi yapmaktadır.</t>
        </r>
      </text>
    </comment>
  </commentList>
</comments>
</file>

<file path=xl/sharedStrings.xml><?xml version="1.0" encoding="utf-8"?>
<sst xmlns="http://schemas.openxmlformats.org/spreadsheetml/2006/main" count="59" uniqueCount="50">
  <si>
    <t>HAFTANIN GÜNLERİ</t>
  </si>
  <si>
    <t>Pazartesi</t>
  </si>
  <si>
    <t>Salı</t>
  </si>
  <si>
    <t>Çarşamba</t>
  </si>
  <si>
    <t>Perşembe</t>
  </si>
  <si>
    <t>Cuma</t>
  </si>
  <si>
    <t>Cumartesi</t>
  </si>
  <si>
    <t>Pazar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</si>
  <si>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</si>
  <si>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</si>
  <si>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</si>
  <si>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</si>
  <si>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</si>
  <si>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</si>
  <si>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</si>
  <si>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</si>
  <si>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</si>
  <si>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</si>
  <si>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</si>
  <si>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</si>
  <si>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Ay Adı :</t>
  </si>
  <si>
    <t>Ay &amp; Yıl :</t>
  </si>
  <si>
    <t>Sonraki Ay :</t>
  </si>
  <si>
    <t>Sonr. Ay &amp; Yıl :</t>
  </si>
  <si>
    <t>Gün Sayısı :</t>
  </si>
  <si>
    <t>AYLAR</t>
  </si>
  <si>
    <t>Sıra No</t>
  </si>
  <si>
    <t>Ait Olduğu Ay</t>
  </si>
  <si>
    <t>Bütçe Yılı</t>
  </si>
  <si>
    <t>Aylık Okuttuğu Ders Saati Toplamı</t>
  </si>
  <si>
    <t>GÜNLÜK OKUTULAN EKDERS SAATLERİ</t>
  </si>
  <si>
    <t xml:space="preserve">Toplam : </t>
  </si>
  <si>
    <t>Düzenleyen</t>
  </si>
  <si>
    <t>Okul Müdürü</t>
  </si>
  <si>
    <t>Usta Öğretci Ad Soyad.:</t>
  </si>
  <si>
    <t>Gündüz</t>
  </si>
  <si>
    <t>Gece-H. Sonu</t>
  </si>
  <si>
    <t>AÇIKLAMALAR</t>
  </si>
  <si>
    <t>Kurs No:</t>
  </si>
  <si>
    <t>Gündüz  
Gece-H. Sonu</t>
  </si>
  <si>
    <t>Kurs Başl. Tarihi:  ...../...../202….</t>
  </si>
  <si>
    <t>Kurs Bitiş Tarihi:  ...../...../202….</t>
  </si>
  <si>
    <t>Açıklama           (Varsa)</t>
  </si>
  <si>
    <t>Sorumlu Kişi, Kaşe, İmza Mühür</t>
  </si>
  <si>
    <r>
      <t xml:space="preserve">** Öncelikle usta öğretici: ad, soyad, kurs yeri okul/kurum, kurs başlangıç ve bitiş tarihini yazınız.
** Sağ üst </t>
    </r>
    <r>
      <rPr>
        <b/>
        <sz val="11"/>
        <rFont val="Arial"/>
        <family val="2"/>
      </rPr>
      <t xml:space="preserve">Ait Olduğu Ay </t>
    </r>
    <r>
      <rPr>
        <sz val="11"/>
        <rFont val="Arial"/>
        <family val="2"/>
      </rPr>
      <t xml:space="preserve">kutucuğuna, sayı olarak istenilen ayı giriniz. (Yıl gerekliyse değiştiriniz).
** Saat 18:00 'den sonra başlayan dersler gece dersi olarak değerlendirilir.
** Puantajlar en geç her ayın yirmi altısına kadar getirilmelidir.
** Gece ve hafta sonu ek ders ücreti aynıdır.
** Kurs başlangıç-bitiş günlerini ve saatlerini </t>
    </r>
    <r>
      <rPr>
        <b/>
        <sz val="11"/>
        <rFont val="Arial"/>
        <family val="2"/>
      </rPr>
      <t>e-yaygın</t>
    </r>
    <r>
      <rPr>
        <sz val="11"/>
        <rFont val="Arial"/>
        <family val="2"/>
      </rPr>
      <t xml:space="preserve"> sistemine </t>
    </r>
    <r>
      <rPr>
        <b/>
        <sz val="11"/>
        <rFont val="Arial"/>
        <family val="2"/>
      </rPr>
      <t>e-devlet</t>
    </r>
    <r>
      <rPr>
        <sz val="11"/>
        <rFont val="Arial"/>
        <family val="2"/>
      </rPr>
      <t xml:space="preserve"> şifreniz ile giriş yaptıktan sonra kursunuzun ders planında yazan gün ve saate göre derslere girilmelidir, puantajlar da ders planına göre hazırlanmalıdır.
** </t>
    </r>
    <r>
      <rPr>
        <b/>
        <sz val="11"/>
        <rFont val="Arial"/>
        <family val="2"/>
      </rPr>
      <t>E-Yaygın</t>
    </r>
    <r>
      <rPr>
        <sz val="11"/>
        <rFont val="Arial"/>
        <family val="2"/>
      </rPr>
      <t xml:space="preserve"> sisteminde planlanmış olan ek ders saatine göre ücret ödemesi yapılmaktadır. 
** Puantajlara günlük kaç saat derse girildiyse rakamla yazılmalıdır. (Şekil, çarpı vb. gibi semboller kullanılmamalıdır.)
** Puantaj çıktısı üzerinde sonradan silinti, kazıntı, değişiklik, tahrif olmamalıdır.
** Puantajı getirmeyen usta öğreticilere maaş ödemesi </t>
    </r>
    <r>
      <rPr>
        <u val="single"/>
        <sz val="11"/>
        <rFont val="Arial"/>
        <family val="2"/>
      </rPr>
      <t>yapılmamaktadır.</t>
    </r>
  </si>
  <si>
    <t>Okul Veya Kurum..........:</t>
  </si>
  <si>
    <t>Kurs No:
1. Kurs Merkezi:</t>
  </si>
  <si>
    <t>Kurs No:
2. Kurs Merkezi:</t>
  </si>
  <si>
    <t>Kurs No:
3. Kurs Merkezi:</t>
  </si>
  <si>
    <t>Kurs No:
4. Kurs Merkezi: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</si>
</sst>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m\ yy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dashed">
        <color indexed="16"/>
      </right>
      <top style="dashed">
        <color indexed="16"/>
      </top>
      <bottom style="dashed">
        <color indexed="16"/>
      </bottom>
    </border>
    <border>
      <left style="dashed">
        <color indexed="16"/>
      </left>
      <right style="thick">
        <color indexed="16"/>
      </right>
      <top style="dashed">
        <color indexed="16"/>
      </top>
      <bottom style="dashed">
        <color indexed="16"/>
      </bottom>
    </border>
    <border>
      <left style="thick">
        <color indexed="16"/>
      </left>
      <right style="dashed">
        <color indexed="16"/>
      </right>
      <top style="dashed">
        <color indexed="16"/>
      </top>
      <bottom style="thick">
        <color indexed="16"/>
      </bottom>
    </border>
    <border>
      <left style="dashed">
        <color indexed="16"/>
      </left>
      <right style="thick">
        <color indexed="16"/>
      </right>
      <top style="dashed">
        <color indexed="16"/>
      </top>
      <bottom style="thick">
        <color indexed="1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ck">
        <color indexed="16"/>
      </left>
      <right style="dashed">
        <color indexed="16"/>
      </right>
      <top style="thick">
        <color indexed="16"/>
      </top>
      <bottom style="dashed">
        <color indexed="16"/>
      </bottom>
    </border>
    <border>
      <left style="dashed">
        <color indexed="16"/>
      </left>
      <right style="thick">
        <color indexed="16"/>
      </right>
      <top style="thick">
        <color indexed="16"/>
      </top>
      <bottom style="dashed">
        <color indexed="16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medium"/>
      <top style="double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ouble"/>
      <bottom style="dashed"/>
    </border>
    <border>
      <left style="medium"/>
      <right style="thin"/>
      <top style="dashed"/>
      <bottom style="dashed"/>
    </border>
    <border>
      <left style="double"/>
      <right style="thin"/>
      <top style="double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ouble"/>
      <bottom style="double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double"/>
      <right style="thin"/>
      <top style="dashed"/>
      <bottom style="thin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double"/>
      <right style="thin"/>
      <top style="thin"/>
      <bottom style="dashed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left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" fontId="3" fillId="0" borderId="14" xfId="0" applyNumberFormat="1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textRotation="90"/>
      <protection hidden="1"/>
    </xf>
    <xf numFmtId="0" fontId="0" fillId="0" borderId="14" xfId="0" applyBorder="1" applyAlignment="1" applyProtection="1">
      <alignment horizontal="center" textRotation="90"/>
      <protection hidden="1"/>
    </xf>
    <xf numFmtId="0" fontId="0" fillId="0" borderId="17" xfId="0" applyBorder="1" applyAlignment="1" applyProtection="1">
      <alignment horizontal="center" textRotation="90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33" borderId="19" xfId="0" applyFont="1" applyFill="1" applyBorder="1" applyAlignment="1" applyProtection="1">
      <alignment horizontal="right"/>
      <protection hidden="1"/>
    </xf>
    <xf numFmtId="0" fontId="1" fillId="33" borderId="2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right"/>
      <protection hidden="1"/>
    </xf>
    <xf numFmtId="0" fontId="1" fillId="33" borderId="11" xfId="0" applyFont="1" applyFill="1" applyBorder="1" applyAlignment="1" applyProtection="1">
      <alignment horizontal="left"/>
      <protection hidden="1"/>
    </xf>
    <xf numFmtId="180" fontId="1" fillId="33" borderId="11" xfId="0" applyNumberFormat="1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 horizontal="right"/>
      <protection hidden="1"/>
    </xf>
    <xf numFmtId="0" fontId="1" fillId="33" borderId="13" xfId="0" applyFont="1" applyFill="1" applyBorder="1" applyAlignment="1" applyProtection="1">
      <alignment horizontal="left"/>
      <protection hidden="1"/>
    </xf>
    <xf numFmtId="1" fontId="0" fillId="33" borderId="11" xfId="0" applyNumberFormat="1" applyFill="1" applyBorder="1" applyAlignment="1" applyProtection="1">
      <alignment horizontal="center"/>
      <protection hidden="1"/>
    </xf>
    <xf numFmtId="1" fontId="0" fillId="33" borderId="13" xfId="0" applyNumberForma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1" fontId="0" fillId="0" borderId="25" xfId="0" applyNumberForma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30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3" fillId="0" borderId="31" xfId="0" applyFont="1" applyBorder="1" applyAlignment="1" applyProtection="1">
      <alignment textRotation="90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10" fillId="0" borderId="34" xfId="0" applyNumberFormat="1" applyFont="1" applyBorder="1" applyAlignment="1" applyProtection="1">
      <alignment vertical="center"/>
      <protection hidden="1"/>
    </xf>
    <xf numFmtId="1" fontId="10" fillId="0" borderId="35" xfId="0" applyNumberFormat="1" applyFont="1" applyBorder="1" applyAlignment="1" applyProtection="1">
      <alignment vertical="center"/>
      <protection hidden="1"/>
    </xf>
    <xf numFmtId="1" fontId="10" fillId="0" borderId="36" xfId="0" applyNumberFormat="1" applyFont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1" fontId="0" fillId="33" borderId="0" xfId="0" applyNumberFormat="1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1" fontId="3" fillId="0" borderId="37" xfId="0" applyNumberFormat="1" applyFont="1" applyBorder="1" applyAlignment="1" applyProtection="1">
      <alignment horizontal="right" vertical="center"/>
      <protection locked="0"/>
    </xf>
    <xf numFmtId="1" fontId="3" fillId="0" borderId="38" xfId="0" applyNumberFormat="1" applyFont="1" applyBorder="1" applyAlignment="1" applyProtection="1">
      <alignment horizontal="righ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0" fontId="9" fillId="0" borderId="46" xfId="0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vertical="center"/>
      <protection hidden="1"/>
    </xf>
    <xf numFmtId="0" fontId="9" fillId="0" borderId="51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8" fillId="0" borderId="54" xfId="0" applyFont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vertical="center"/>
      <protection hidden="1"/>
    </xf>
    <xf numFmtId="0" fontId="9" fillId="0" borderId="56" xfId="0" applyFont="1" applyBorder="1" applyAlignment="1" applyProtection="1">
      <alignment horizontal="left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/>
      <protection locked="0"/>
    </xf>
    <xf numFmtId="0" fontId="8" fillId="0" borderId="59" xfId="0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vertical="center"/>
      <protection hidden="1"/>
    </xf>
    <xf numFmtId="0" fontId="8" fillId="0" borderId="5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hidden="1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6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 applyProtection="1">
      <alignment horizontal="center" vertical="center" wrapText="1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67" xfId="0" applyFont="1" applyBorder="1" applyAlignment="1" applyProtection="1">
      <alignment horizontal="center" vertical="center" wrapText="1"/>
      <protection hidden="1"/>
    </xf>
    <xf numFmtId="0" fontId="0" fillId="0" borderId="68" xfId="0" applyFont="1" applyBorder="1" applyAlignment="1" applyProtection="1">
      <alignment horizontal="center" vertical="center" wrapText="1"/>
      <protection hidden="1"/>
    </xf>
    <xf numFmtId="0" fontId="0" fillId="0" borderId="69" xfId="0" applyFont="1" applyBorder="1" applyAlignment="1" applyProtection="1">
      <alignment horizontal="center" vertical="center" wrapText="1"/>
      <protection hidden="1"/>
    </xf>
    <xf numFmtId="0" fontId="0" fillId="0" borderId="70" xfId="0" applyFont="1" applyBorder="1" applyAlignment="1" applyProtection="1">
      <alignment horizontal="center" vertical="center" wrapText="1"/>
      <protection hidden="1"/>
    </xf>
    <xf numFmtId="0" fontId="0" fillId="0" borderId="71" xfId="0" applyFont="1" applyBorder="1" applyAlignment="1" applyProtection="1">
      <alignment horizontal="center" vertical="center" wrapText="1"/>
      <protection hidden="1"/>
    </xf>
    <xf numFmtId="0" fontId="0" fillId="0" borderId="72" xfId="0" applyFont="1" applyBorder="1" applyAlignment="1" applyProtection="1">
      <alignment horizontal="center" vertical="center" wrapText="1"/>
      <protection hidden="1"/>
    </xf>
    <xf numFmtId="0" fontId="10" fillId="0" borderId="73" xfId="0" applyFont="1" applyBorder="1" applyAlignment="1" applyProtection="1">
      <alignment horizontal="left" vertical="top" wrapText="1"/>
      <protection hidden="1"/>
    </xf>
    <xf numFmtId="0" fontId="10" fillId="0" borderId="74" xfId="0" applyFont="1" applyBorder="1" applyAlignment="1" applyProtection="1">
      <alignment horizontal="left" vertical="top" wrapText="1"/>
      <protection hidden="1"/>
    </xf>
    <xf numFmtId="0" fontId="10" fillId="0" borderId="75" xfId="0" applyFont="1" applyBorder="1" applyAlignment="1" applyProtection="1">
      <alignment horizontal="left" vertical="top" wrapText="1"/>
      <protection hidden="1"/>
    </xf>
    <xf numFmtId="0" fontId="10" fillId="0" borderId="76" xfId="0" applyFont="1" applyBorder="1" applyAlignment="1" applyProtection="1">
      <alignment horizontal="left" vertical="top" wrapText="1"/>
      <protection hidden="1"/>
    </xf>
    <xf numFmtId="0" fontId="10" fillId="0" borderId="77" xfId="0" applyFont="1" applyBorder="1" applyAlignment="1" applyProtection="1">
      <alignment horizontal="left" vertical="top"/>
      <protection hidden="1"/>
    </xf>
    <xf numFmtId="0" fontId="10" fillId="0" borderId="74" xfId="0" applyFont="1" applyBorder="1" applyAlignment="1" applyProtection="1">
      <alignment horizontal="left" vertical="top"/>
      <protection hidden="1"/>
    </xf>
    <xf numFmtId="0" fontId="10" fillId="0" borderId="75" xfId="0" applyFont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76" xfId="0" applyFont="1" applyBorder="1" applyAlignment="1" applyProtection="1">
      <alignment horizontal="left" vertical="top"/>
      <protection hidden="1"/>
    </xf>
    <xf numFmtId="0" fontId="3" fillId="0" borderId="78" xfId="0" applyFont="1" applyBorder="1" applyAlignment="1" applyProtection="1">
      <alignment horizontal="left" vertical="center" textRotation="90"/>
      <protection hidden="1"/>
    </xf>
    <xf numFmtId="0" fontId="3" fillId="0" borderId="66" xfId="0" applyFont="1" applyBorder="1" applyAlignment="1" applyProtection="1">
      <alignment horizontal="left" vertical="center" textRotation="90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1" fontId="1" fillId="0" borderId="0" xfId="0" applyNumberFormat="1" applyFont="1" applyBorder="1" applyAlignment="1" applyProtection="1">
      <alignment horizontal="left" vertical="center"/>
      <protection hidden="1"/>
    </xf>
    <xf numFmtId="1" fontId="1" fillId="0" borderId="30" xfId="0" applyNumberFormat="1" applyFont="1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1" fontId="3" fillId="0" borderId="85" xfId="0" applyNumberFormat="1" applyFont="1" applyBorder="1" applyAlignment="1" applyProtection="1">
      <alignment horizontal="center" vertical="center"/>
      <protection hidden="1"/>
    </xf>
    <xf numFmtId="1" fontId="3" fillId="0" borderId="71" xfId="0" applyNumberFormat="1" applyFont="1" applyBorder="1" applyAlignment="1" applyProtection="1">
      <alignment horizontal="center" vertical="center"/>
      <protection hidden="1"/>
    </xf>
    <xf numFmtId="0" fontId="3" fillId="0" borderId="86" xfId="0" applyFont="1" applyBorder="1" applyAlignment="1" applyProtection="1">
      <alignment horizontal="center" vertical="center" wrapText="1"/>
      <protection hidden="1"/>
    </xf>
    <xf numFmtId="0" fontId="3" fillId="0" borderId="87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34" borderId="19" xfId="0" applyFont="1" applyFill="1" applyBorder="1" applyAlignment="1" applyProtection="1">
      <alignment horizontal="center"/>
      <protection hidden="1"/>
    </xf>
    <xf numFmtId="0" fontId="2" fillId="34" borderId="20" xfId="0" applyFont="1" applyFill="1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3" fillId="0" borderId="88" xfId="0" applyFont="1" applyBorder="1" applyAlignment="1" applyProtection="1">
      <alignment horizontal="center" vertical="center"/>
      <protection hidden="1"/>
    </xf>
    <xf numFmtId="0" fontId="3" fillId="0" borderId="89" xfId="0" applyFont="1" applyBorder="1" applyAlignment="1" applyProtection="1">
      <alignment horizontal="center" vertical="center"/>
      <protection hidden="1"/>
    </xf>
    <xf numFmtId="0" fontId="3" fillId="0" borderId="90" xfId="0" applyFont="1" applyBorder="1" applyAlignment="1" applyProtection="1">
      <alignment horizontal="center" vertical="center"/>
      <protection hidden="1"/>
    </xf>
    <xf numFmtId="0" fontId="3" fillId="0" borderId="91" xfId="0" applyFont="1" applyBorder="1" applyAlignment="1" applyProtection="1">
      <alignment horizontal="left" vertical="center"/>
      <protection hidden="1"/>
    </xf>
    <xf numFmtId="0" fontId="3" fillId="0" borderId="63" xfId="0" applyFont="1" applyBorder="1" applyAlignment="1" applyProtection="1">
      <alignment horizontal="left" vertical="center"/>
      <protection hidden="1"/>
    </xf>
    <xf numFmtId="0" fontId="3" fillId="0" borderId="92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93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9" fillId="0" borderId="94" xfId="0" applyFont="1" applyBorder="1" applyAlignment="1" applyProtection="1">
      <alignment horizontal="center" vertical="center"/>
      <protection locked="0"/>
    </xf>
    <xf numFmtId="1" fontId="9" fillId="0" borderId="67" xfId="0" applyNumberFormat="1" applyFont="1" applyBorder="1" applyAlignment="1" applyProtection="1">
      <alignment horizontal="left" vertical="center"/>
      <protection locked="0"/>
    </xf>
    <xf numFmtId="1" fontId="9" fillId="0" borderId="95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1" fontId="9" fillId="0" borderId="85" xfId="0" applyNumberFormat="1" applyFont="1" applyBorder="1" applyAlignment="1" applyProtection="1">
      <alignment horizontal="left" vertical="center"/>
      <protection locked="0"/>
    </xf>
    <xf numFmtId="1" fontId="9" fillId="0" borderId="69" xfId="0" applyNumberFormat="1" applyFont="1" applyBorder="1" applyAlignment="1" applyProtection="1">
      <alignment horizontal="left" vertical="center"/>
      <protection locked="0"/>
    </xf>
    <xf numFmtId="1" fontId="9" fillId="0" borderId="48" xfId="0" applyNumberFormat="1" applyFont="1" applyBorder="1" applyAlignment="1" applyProtection="1">
      <alignment horizontal="left" vertical="center"/>
      <protection locked="0"/>
    </xf>
    <xf numFmtId="1" fontId="9" fillId="0" borderId="96" xfId="0" applyNumberFormat="1" applyFont="1" applyBorder="1" applyAlignment="1" applyProtection="1">
      <alignment horizontal="left" vertical="center"/>
      <protection locked="0"/>
    </xf>
    <xf numFmtId="0" fontId="1" fillId="0" borderId="97" xfId="0" applyFont="1" applyBorder="1" applyAlignment="1" applyProtection="1">
      <alignment horizontal="right" vertical="center"/>
      <protection hidden="1"/>
    </xf>
    <xf numFmtId="0" fontId="1" fillId="0" borderId="98" xfId="0" applyFont="1" applyBorder="1" applyAlignment="1" applyProtection="1">
      <alignment horizontal="right" vertical="center"/>
      <protection hidden="1"/>
    </xf>
    <xf numFmtId="0" fontId="1" fillId="0" borderId="84" xfId="0" applyFont="1" applyBorder="1" applyAlignment="1" applyProtection="1">
      <alignment horizontal="right" vertical="center"/>
      <protection hidden="1"/>
    </xf>
    <xf numFmtId="1" fontId="51" fillId="0" borderId="99" xfId="0" applyNumberFormat="1" applyFont="1" applyBorder="1" applyAlignment="1" applyProtection="1">
      <alignment horizontal="center" vertical="center"/>
      <protection hidden="1"/>
    </xf>
    <xf numFmtId="1" fontId="51" fillId="0" borderId="100" xfId="0" applyNumberFormat="1" applyFont="1" applyBorder="1" applyAlignment="1" applyProtection="1">
      <alignment horizontal="center" vertical="center"/>
      <protection hidden="1"/>
    </xf>
    <xf numFmtId="0" fontId="11" fillId="0" borderId="99" xfId="0" applyFont="1" applyBorder="1" applyAlignment="1" applyProtection="1">
      <alignment horizontal="center" vertical="center"/>
      <protection hidden="1"/>
    </xf>
    <xf numFmtId="0" fontId="11" fillId="0" borderId="101" xfId="0" applyFont="1" applyBorder="1" applyAlignment="1" applyProtection="1">
      <alignment horizontal="center" vertical="center"/>
      <protection hidden="1"/>
    </xf>
    <xf numFmtId="0" fontId="11" fillId="0" borderId="10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10"/>
      </font>
      <fill>
        <patternFill>
          <bgColor indexed="47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T30"/>
  <sheetViews>
    <sheetView tabSelected="1" zoomScale="110" zoomScaleNormal="110" zoomScalePageLayoutView="80" workbookViewId="0" topLeftCell="A1">
      <selection activeCell="AO19" sqref="AO19"/>
    </sheetView>
  </sheetViews>
  <sheetFormatPr defaultColWidth="9.140625" defaultRowHeight="12.75"/>
  <cols>
    <col min="1" max="1" width="4.140625" style="8" customWidth="1"/>
    <col min="2" max="2" width="19.8515625" style="27" customWidth="1"/>
    <col min="3" max="3" width="15.57421875" style="8" customWidth="1"/>
    <col min="4" max="20" width="3.7109375" style="32" customWidth="1"/>
    <col min="21" max="31" width="3.7109375" style="8" customWidth="1"/>
    <col min="32" max="32" width="4.421875" style="8" customWidth="1"/>
    <col min="33" max="34" width="3.7109375" style="8" customWidth="1"/>
    <col min="35" max="35" width="10.00390625" style="8" customWidth="1"/>
    <col min="36" max="36" width="8.7109375" style="8" customWidth="1"/>
    <col min="37" max="37" width="7.00390625" style="8" customWidth="1"/>
    <col min="38" max="38" width="3.7109375" style="8" customWidth="1"/>
    <col min="39" max="42" width="9.140625" style="8" customWidth="1"/>
    <col min="43" max="43" width="14.8515625" style="8" hidden="1" customWidth="1"/>
    <col min="44" max="44" width="11.7109375" style="8" hidden="1" customWidth="1"/>
    <col min="45" max="45" width="8.8515625" style="8" hidden="1" customWidth="1"/>
    <col min="46" max="46" width="3.421875" style="8" hidden="1" customWidth="1"/>
    <col min="47" max="16384" width="9.140625" style="8" customWidth="1"/>
  </cols>
  <sheetData>
    <row r="1" spans="1:37" ht="18" customHeight="1" thickTop="1">
      <c r="A1" s="94" t="s">
        <v>34</v>
      </c>
      <c r="B1" s="94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44"/>
      <c r="AG1" s="44"/>
      <c r="AH1" s="45"/>
      <c r="AI1" s="147" t="s">
        <v>27</v>
      </c>
      <c r="AJ1" s="148"/>
      <c r="AK1" s="63">
        <v>10</v>
      </c>
    </row>
    <row r="2" spans="1:37" ht="18" customHeight="1" thickBot="1">
      <c r="A2" s="94" t="s">
        <v>45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6"/>
      <c r="AI2" s="149" t="s">
        <v>28</v>
      </c>
      <c r="AJ2" s="150"/>
      <c r="AK2" s="64">
        <v>2023</v>
      </c>
    </row>
    <row r="3" spans="1:37" ht="18" customHeight="1" thickTop="1">
      <c r="A3" s="54" t="s">
        <v>40</v>
      </c>
      <c r="B3" s="53"/>
      <c r="C3" s="51"/>
      <c r="D3" s="98" t="s">
        <v>30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100"/>
      <c r="AI3" s="101" t="s">
        <v>29</v>
      </c>
      <c r="AJ3" s="104" t="s">
        <v>42</v>
      </c>
      <c r="AK3" s="105"/>
    </row>
    <row r="4" spans="1:37" ht="18" customHeight="1">
      <c r="A4" s="55" t="s">
        <v>41</v>
      </c>
      <c r="B4" s="52"/>
      <c r="C4" s="52"/>
      <c r="D4" s="144" t="str">
        <f>CONCATENATE(AR7," ",AK2)</f>
        <v>EKİM 2023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6"/>
      <c r="AI4" s="102"/>
      <c r="AJ4" s="106"/>
      <c r="AK4" s="107"/>
    </row>
    <row r="5" spans="1:37" ht="18" customHeight="1" hidden="1">
      <c r="A5" s="50"/>
      <c r="B5" s="9"/>
      <c r="C5" s="10"/>
      <c r="D5" s="11">
        <f>WEEKDAY(AR9,2)</f>
        <v>7</v>
      </c>
      <c r="E5" s="12">
        <f>IF(D5&gt;6,1,D5+1)</f>
        <v>1</v>
      </c>
      <c r="F5" s="12">
        <f aca="true" t="shared" si="0" ref="F5:P5">IF(E5&gt;6,1,E5+1)</f>
        <v>2</v>
      </c>
      <c r="G5" s="12">
        <f t="shared" si="0"/>
        <v>3</v>
      </c>
      <c r="H5" s="12">
        <f t="shared" si="0"/>
        <v>4</v>
      </c>
      <c r="I5" s="12">
        <f t="shared" si="0"/>
        <v>5</v>
      </c>
      <c r="J5" s="12">
        <f t="shared" si="0"/>
        <v>6</v>
      </c>
      <c r="K5" s="12">
        <f t="shared" si="0"/>
        <v>7</v>
      </c>
      <c r="L5" s="12">
        <f t="shared" si="0"/>
        <v>1</v>
      </c>
      <c r="M5" s="12">
        <f t="shared" si="0"/>
        <v>2</v>
      </c>
      <c r="N5" s="12">
        <f t="shared" si="0"/>
        <v>3</v>
      </c>
      <c r="O5" s="12">
        <f t="shared" si="0"/>
        <v>4</v>
      </c>
      <c r="P5" s="12">
        <f t="shared" si="0"/>
        <v>5</v>
      </c>
      <c r="Q5" s="12">
        <f>IF(P5&gt;6,1,P5+1)</f>
        <v>6</v>
      </c>
      <c r="R5" s="12">
        <f>IF(Q5&gt;6,1,Q5+1)</f>
        <v>7</v>
      </c>
      <c r="S5" s="12">
        <f>IF(R5&gt;6,1,R5+1)</f>
        <v>1</v>
      </c>
      <c r="T5" s="12">
        <f>IF(S5&gt;6,1,S5+1)</f>
        <v>2</v>
      </c>
      <c r="U5" s="43">
        <f aca="true" t="shared" si="1" ref="U5:AH5">IF(T5&gt;6,1,T5+1)</f>
        <v>3</v>
      </c>
      <c r="V5" s="12">
        <f t="shared" si="1"/>
        <v>4</v>
      </c>
      <c r="W5" s="12">
        <f t="shared" si="1"/>
        <v>5</v>
      </c>
      <c r="X5" s="12">
        <f t="shared" si="1"/>
        <v>6</v>
      </c>
      <c r="Y5" s="12">
        <f t="shared" si="1"/>
        <v>7</v>
      </c>
      <c r="Z5" s="12">
        <f t="shared" si="1"/>
        <v>1</v>
      </c>
      <c r="AA5" s="12">
        <f t="shared" si="1"/>
        <v>2</v>
      </c>
      <c r="AB5" s="12">
        <f t="shared" si="1"/>
        <v>3</v>
      </c>
      <c r="AC5" s="12">
        <f t="shared" si="1"/>
        <v>4</v>
      </c>
      <c r="AD5" s="12">
        <f t="shared" si="1"/>
        <v>5</v>
      </c>
      <c r="AE5" s="12">
        <f t="shared" si="1"/>
        <v>6</v>
      </c>
      <c r="AF5" s="12">
        <f t="shared" si="1"/>
        <v>7</v>
      </c>
      <c r="AG5" s="12">
        <f t="shared" si="1"/>
        <v>1</v>
      </c>
      <c r="AH5" s="13">
        <f t="shared" si="1"/>
        <v>2</v>
      </c>
      <c r="AI5" s="102"/>
      <c r="AJ5" s="106"/>
      <c r="AK5" s="107"/>
    </row>
    <row r="6" spans="1:37" ht="52.5" customHeight="1" thickBot="1">
      <c r="A6" s="119" t="s">
        <v>26</v>
      </c>
      <c r="B6" s="135" t="s">
        <v>38</v>
      </c>
      <c r="C6" s="137" t="s">
        <v>39</v>
      </c>
      <c r="D6" s="14" t="str">
        <f aca="true" t="shared" si="2" ref="D6:AH6">VLOOKUP(D5,$AQ$13:$AR$19,2)</f>
        <v>Pazar</v>
      </c>
      <c r="E6" s="15" t="str">
        <f t="shared" si="2"/>
        <v>Pazartesi</v>
      </c>
      <c r="F6" s="15" t="str">
        <f t="shared" si="2"/>
        <v>Salı</v>
      </c>
      <c r="G6" s="15" t="str">
        <f t="shared" si="2"/>
        <v>Çarşamba</v>
      </c>
      <c r="H6" s="15" t="str">
        <f t="shared" si="2"/>
        <v>Perşembe</v>
      </c>
      <c r="I6" s="15" t="str">
        <f t="shared" si="2"/>
        <v>Cuma</v>
      </c>
      <c r="J6" s="15" t="str">
        <f t="shared" si="2"/>
        <v>Cumartesi</v>
      </c>
      <c r="K6" s="15" t="str">
        <f t="shared" si="2"/>
        <v>Pazar</v>
      </c>
      <c r="L6" s="15" t="str">
        <f t="shared" si="2"/>
        <v>Pazartesi</v>
      </c>
      <c r="M6" s="15" t="str">
        <f t="shared" si="2"/>
        <v>Salı</v>
      </c>
      <c r="N6" s="15" t="str">
        <f t="shared" si="2"/>
        <v>Çarşamba</v>
      </c>
      <c r="O6" s="15" t="str">
        <f t="shared" si="2"/>
        <v>Perşembe</v>
      </c>
      <c r="P6" s="15" t="str">
        <f t="shared" si="2"/>
        <v>Cuma</v>
      </c>
      <c r="Q6" s="15" t="str">
        <f t="shared" si="2"/>
        <v>Cumartesi</v>
      </c>
      <c r="R6" s="15" t="str">
        <f t="shared" si="2"/>
        <v>Pazar</v>
      </c>
      <c r="S6" s="15" t="str">
        <f t="shared" si="2"/>
        <v>Pazartesi</v>
      </c>
      <c r="T6" s="15" t="str">
        <f t="shared" si="2"/>
        <v>Salı</v>
      </c>
      <c r="U6" s="15" t="str">
        <f t="shared" si="2"/>
        <v>Çarşamba</v>
      </c>
      <c r="V6" s="15" t="str">
        <f t="shared" si="2"/>
        <v>Perşembe</v>
      </c>
      <c r="W6" s="15" t="str">
        <f t="shared" si="2"/>
        <v>Cuma</v>
      </c>
      <c r="X6" s="15" t="str">
        <f t="shared" si="2"/>
        <v>Cumartesi</v>
      </c>
      <c r="Y6" s="15" t="str">
        <f t="shared" si="2"/>
        <v>Pazar</v>
      </c>
      <c r="Z6" s="15" t="str">
        <f t="shared" si="2"/>
        <v>Pazartesi</v>
      </c>
      <c r="AA6" s="15" t="str">
        <f t="shared" si="2"/>
        <v>Salı</v>
      </c>
      <c r="AB6" s="15" t="str">
        <f t="shared" si="2"/>
        <v>Çarşamba</v>
      </c>
      <c r="AC6" s="15" t="str">
        <f t="shared" si="2"/>
        <v>Perşembe</v>
      </c>
      <c r="AD6" s="15" t="str">
        <f t="shared" si="2"/>
        <v>Cuma</v>
      </c>
      <c r="AE6" s="15" t="str">
        <f t="shared" si="2"/>
        <v>Cumartesi</v>
      </c>
      <c r="AF6" s="15" t="str">
        <f t="shared" si="2"/>
        <v>Pazar</v>
      </c>
      <c r="AG6" s="15" t="str">
        <f t="shared" si="2"/>
        <v>Pazartesi</v>
      </c>
      <c r="AH6" s="16" t="str">
        <f t="shared" si="2"/>
        <v>Salı</v>
      </c>
      <c r="AI6" s="102"/>
      <c r="AJ6" s="106"/>
      <c r="AK6" s="107"/>
    </row>
    <row r="7" spans="1:46" ht="18" customHeight="1" thickBot="1" thickTop="1">
      <c r="A7" s="120"/>
      <c r="B7" s="136"/>
      <c r="C7" s="138"/>
      <c r="D7" s="17">
        <v>1</v>
      </c>
      <c r="E7" s="17">
        <v>2</v>
      </c>
      <c r="F7" s="17">
        <v>3</v>
      </c>
      <c r="G7" s="17">
        <v>4</v>
      </c>
      <c r="H7" s="17">
        <v>5</v>
      </c>
      <c r="I7" s="17">
        <v>6</v>
      </c>
      <c r="J7" s="17">
        <v>7</v>
      </c>
      <c r="K7" s="17">
        <v>8</v>
      </c>
      <c r="L7" s="17">
        <v>9</v>
      </c>
      <c r="M7" s="17">
        <v>10</v>
      </c>
      <c r="N7" s="17">
        <v>11</v>
      </c>
      <c r="O7" s="17">
        <v>12</v>
      </c>
      <c r="P7" s="17">
        <v>13</v>
      </c>
      <c r="Q7" s="17">
        <v>14</v>
      </c>
      <c r="R7" s="17">
        <v>15</v>
      </c>
      <c r="S7" s="17">
        <v>16</v>
      </c>
      <c r="T7" s="17">
        <v>17</v>
      </c>
      <c r="U7" s="17">
        <v>18</v>
      </c>
      <c r="V7" s="17">
        <v>19</v>
      </c>
      <c r="W7" s="17">
        <v>20</v>
      </c>
      <c r="X7" s="17">
        <v>21</v>
      </c>
      <c r="Y7" s="17">
        <v>22</v>
      </c>
      <c r="Z7" s="17">
        <v>23</v>
      </c>
      <c r="AA7" s="17">
        <v>24</v>
      </c>
      <c r="AB7" s="17">
        <v>25</v>
      </c>
      <c r="AC7" s="17">
        <v>26</v>
      </c>
      <c r="AD7" s="17">
        <v>27</v>
      </c>
      <c r="AE7" s="17">
        <v>28</v>
      </c>
      <c r="AF7" s="17">
        <f>IF(OR((AE7=$AR$8),AE7=""),"",AE7+1)</f>
        <v>29</v>
      </c>
      <c r="AG7" s="17">
        <f>IF(OR((AF7=$AR$8),AF7=""),"",AF7+1)</f>
        <v>30</v>
      </c>
      <c r="AH7" s="17">
        <f>IF(OR((AG7=$AR$8),AG7=""),"",AG7+1)</f>
        <v>31</v>
      </c>
      <c r="AI7" s="103"/>
      <c r="AJ7" s="108"/>
      <c r="AK7" s="109"/>
      <c r="AQ7" s="18" t="s">
        <v>20</v>
      </c>
      <c r="AR7" s="19" t="str">
        <f>CHOOSE(AK1,"OCAK","ŞUBAT","MART","NİSAN","MAYIS","HAZİRAN","TEMMUZ","AĞUSTOS","EYLÜL","EKİM","KASIM","ARALIK")</f>
        <v>EKİM</v>
      </c>
      <c r="AS7" s="140" t="s">
        <v>25</v>
      </c>
      <c r="AT7" s="141"/>
    </row>
    <row r="8" spans="1:46" ht="18" customHeight="1" thickTop="1">
      <c r="A8" s="155">
        <v>1</v>
      </c>
      <c r="B8" s="157"/>
      <c r="C8" s="65" t="s">
        <v>35</v>
      </c>
      <c r="D8" s="67"/>
      <c r="E8" s="68"/>
      <c r="F8" s="68"/>
      <c r="G8" s="68"/>
      <c r="H8" s="68">
        <v>2</v>
      </c>
      <c r="I8" s="68">
        <v>2</v>
      </c>
      <c r="J8" s="68">
        <v>2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>
        <v>2</v>
      </c>
      <c r="V8" s="68">
        <v>2</v>
      </c>
      <c r="W8" s="68">
        <v>2</v>
      </c>
      <c r="X8" s="68">
        <v>2</v>
      </c>
      <c r="Y8" s="68"/>
      <c r="Z8" s="68"/>
      <c r="AA8" s="68"/>
      <c r="AB8" s="68"/>
      <c r="AC8" s="68"/>
      <c r="AD8" s="68"/>
      <c r="AE8" s="68"/>
      <c r="AF8" s="39"/>
      <c r="AG8" s="39"/>
      <c r="AH8" s="40"/>
      <c r="AI8" s="71">
        <f>IF(SUM(D8:AH8)=0,"",SUM(D8:AH8))</f>
        <v>14</v>
      </c>
      <c r="AJ8" s="162"/>
      <c r="AK8" s="163"/>
      <c r="AQ8" s="20" t="s">
        <v>24</v>
      </c>
      <c r="AR8" s="21">
        <f>VLOOKUP(AR7,AS8:AT19,2,0)</f>
        <v>31</v>
      </c>
      <c r="AS8" s="5" t="s">
        <v>8</v>
      </c>
      <c r="AT8" s="6">
        <v>31</v>
      </c>
    </row>
    <row r="9" spans="1:46" ht="18" customHeight="1">
      <c r="A9" s="156"/>
      <c r="B9" s="158"/>
      <c r="C9" s="81" t="s">
        <v>36</v>
      </c>
      <c r="D9" s="82"/>
      <c r="E9" s="83">
        <v>2</v>
      </c>
      <c r="F9" s="83">
        <v>2</v>
      </c>
      <c r="G9" s="83"/>
      <c r="H9" s="83"/>
      <c r="I9" s="83"/>
      <c r="J9" s="83"/>
      <c r="K9" s="83"/>
      <c r="L9" s="83">
        <v>2</v>
      </c>
      <c r="M9" s="83">
        <v>2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>
        <v>2</v>
      </c>
      <c r="AA9" s="83">
        <v>2</v>
      </c>
      <c r="AB9" s="83"/>
      <c r="AC9" s="83"/>
      <c r="AD9" s="83"/>
      <c r="AE9" s="83"/>
      <c r="AF9" s="84"/>
      <c r="AG9" s="84">
        <v>2</v>
      </c>
      <c r="AH9" s="85"/>
      <c r="AI9" s="86">
        <f aca="true" t="shared" si="3" ref="AI9:AI18">IF(SUM(D9:AH9)=0,"",SUM(D9:AH9))</f>
        <v>14</v>
      </c>
      <c r="AJ9" s="126"/>
      <c r="AK9" s="127"/>
      <c r="AQ9" s="20" t="s">
        <v>21</v>
      </c>
      <c r="AR9" s="22" t="str">
        <f>CONCATENATE(AR7,AK2)</f>
        <v>EKİM2023</v>
      </c>
      <c r="AS9" s="5" t="s">
        <v>9</v>
      </c>
      <c r="AT9" s="6">
        <f>IF(ROUND((AK2/4),0)=(AK2/4),29,28)</f>
        <v>28</v>
      </c>
    </row>
    <row r="10" spans="1:46" ht="18" customHeight="1">
      <c r="A10" s="151">
        <v>2</v>
      </c>
      <c r="B10" s="164"/>
      <c r="C10" s="87" t="s">
        <v>35</v>
      </c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0"/>
      <c r="AG10" s="90"/>
      <c r="AH10" s="91"/>
      <c r="AI10" s="92">
        <f t="shared" si="3"/>
      </c>
      <c r="AJ10" s="142"/>
      <c r="AK10" s="143"/>
      <c r="AQ10" s="20" t="s">
        <v>22</v>
      </c>
      <c r="AR10" s="21" t="str">
        <f>CHOOSE(AK1+1,"OCAK","ŞUBAT","MART","NİSAN","MAYIS","HAZİRAN","TEMMUZ","AĞUSTOS","EYLÜL","EKİM","KASIM","ARALIK","OCAK")</f>
        <v>KASIM</v>
      </c>
      <c r="AS10" s="5" t="s">
        <v>10</v>
      </c>
      <c r="AT10" s="6">
        <v>31</v>
      </c>
    </row>
    <row r="11" spans="1:46" ht="18" customHeight="1" thickBot="1">
      <c r="A11" s="152"/>
      <c r="B11" s="158"/>
      <c r="C11" s="81" t="s">
        <v>36</v>
      </c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4"/>
      <c r="AG11" s="84"/>
      <c r="AH11" s="85"/>
      <c r="AI11" s="86">
        <f t="shared" si="3"/>
      </c>
      <c r="AJ11" s="126"/>
      <c r="AK11" s="127"/>
      <c r="AQ11" s="23" t="s">
        <v>23</v>
      </c>
      <c r="AR11" s="24" t="str">
        <f>IF(AR7="ARALIK",CONCATENATE(AR10,AK2+1),CONCATENATE(AR10,AK2))</f>
        <v>KASIM2023</v>
      </c>
      <c r="AS11" s="5" t="s">
        <v>11</v>
      </c>
      <c r="AT11" s="6">
        <v>30</v>
      </c>
    </row>
    <row r="12" spans="1:46" ht="18" customHeight="1" thickTop="1">
      <c r="A12" s="153">
        <v>3</v>
      </c>
      <c r="B12" s="165"/>
      <c r="C12" s="75" t="s">
        <v>35</v>
      </c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0"/>
      <c r="AG12" s="90"/>
      <c r="AH12" s="91"/>
      <c r="AI12" s="92">
        <f t="shared" si="3"/>
      </c>
      <c r="AJ12" s="142"/>
      <c r="AK12" s="143"/>
      <c r="AQ12" s="140" t="s">
        <v>0</v>
      </c>
      <c r="AR12" s="141"/>
      <c r="AS12" s="5" t="s">
        <v>12</v>
      </c>
      <c r="AT12" s="6">
        <v>31</v>
      </c>
    </row>
    <row r="13" spans="1:46" ht="18" customHeight="1">
      <c r="A13" s="152"/>
      <c r="B13" s="166"/>
      <c r="C13" s="66" t="s">
        <v>36</v>
      </c>
      <c r="D13" s="82"/>
      <c r="E13" s="83"/>
      <c r="F13" s="83"/>
      <c r="G13" s="83"/>
      <c r="H13" s="83"/>
      <c r="I13" s="83"/>
      <c r="J13" s="9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4"/>
      <c r="AG13" s="84"/>
      <c r="AH13" s="85"/>
      <c r="AI13" s="86">
        <f t="shared" si="3"/>
      </c>
      <c r="AJ13" s="126"/>
      <c r="AK13" s="127"/>
      <c r="AQ13" s="1">
        <v>1</v>
      </c>
      <c r="AR13" s="2" t="s">
        <v>1</v>
      </c>
      <c r="AS13" s="5" t="s">
        <v>13</v>
      </c>
      <c r="AT13" s="6">
        <v>30</v>
      </c>
    </row>
    <row r="14" spans="1:46" ht="18" customHeight="1">
      <c r="A14" s="153">
        <v>4</v>
      </c>
      <c r="B14" s="167"/>
      <c r="C14" s="66" t="s">
        <v>35</v>
      </c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78"/>
      <c r="AH14" s="79"/>
      <c r="AI14" s="80">
        <f t="shared" si="3"/>
      </c>
      <c r="AJ14" s="128"/>
      <c r="AK14" s="129"/>
      <c r="AQ14" s="1">
        <v>2</v>
      </c>
      <c r="AR14" s="2" t="s">
        <v>2</v>
      </c>
      <c r="AS14" s="5" t="s">
        <v>14</v>
      </c>
      <c r="AT14" s="6">
        <v>31</v>
      </c>
    </row>
    <row r="15" spans="1:46" ht="18" customHeight="1" thickBot="1">
      <c r="A15" s="154"/>
      <c r="B15" s="166"/>
      <c r="C15" s="66" t="s">
        <v>36</v>
      </c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41"/>
      <c r="AG15" s="41"/>
      <c r="AH15" s="42"/>
      <c r="AI15" s="72">
        <f t="shared" si="3"/>
      </c>
      <c r="AJ15" s="130"/>
      <c r="AK15" s="131"/>
      <c r="AQ15" s="1">
        <v>3</v>
      </c>
      <c r="AR15" s="2" t="s">
        <v>3</v>
      </c>
      <c r="AS15" s="5" t="s">
        <v>15</v>
      </c>
      <c r="AT15" s="25">
        <v>31</v>
      </c>
    </row>
    <row r="16" spans="1:46" ht="18" customHeight="1" thickBot="1" thickTop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168" t="s">
        <v>31</v>
      </c>
      <c r="AD16" s="169"/>
      <c r="AE16" s="169"/>
      <c r="AF16" s="169"/>
      <c r="AG16" s="169"/>
      <c r="AH16" s="170"/>
      <c r="AI16" s="73">
        <f>IF(SUM(AI1:AI15)=0,"",SUM(AI1:AI15))</f>
        <v>28</v>
      </c>
      <c r="AJ16" s="132"/>
      <c r="AK16" s="133"/>
      <c r="AQ16" s="1">
        <v>4</v>
      </c>
      <c r="AR16" s="2" t="s">
        <v>4</v>
      </c>
      <c r="AS16" s="5" t="s">
        <v>16</v>
      </c>
      <c r="AT16" s="25">
        <v>30</v>
      </c>
    </row>
    <row r="17" spans="1:46" ht="18" customHeight="1" thickTop="1">
      <c r="A17" s="30"/>
      <c r="B17" s="124" t="str">
        <f>CONCATENATE("Yukarıda belirtilen görevlilerce ",C2," Müdürlüğünce ",AR7," - ",AK2," ayında ",paracevir(AI16,"Saat"),"  ekders okutulmuştur.         ...../...../202.....")</f>
        <v>Yukarıda belirtilen görevlilerce  Müdürlüğünce EKİM - 2023 ayında  Yirmi Sekiz Saat   ekders okutulmuştur.         ...../...../202.....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5"/>
      <c r="AQ17" s="1">
        <v>5</v>
      </c>
      <c r="AR17" s="2" t="s">
        <v>5</v>
      </c>
      <c r="AS17" s="5" t="s">
        <v>17</v>
      </c>
      <c r="AT17" s="25">
        <v>31</v>
      </c>
    </row>
    <row r="18" spans="1:46" ht="15">
      <c r="A18" s="30"/>
      <c r="B18" s="74" t="s">
        <v>37</v>
      </c>
      <c r="AI18" s="8">
        <f t="shared" si="3"/>
      </c>
      <c r="AK18" s="46"/>
      <c r="AQ18" s="1">
        <v>6</v>
      </c>
      <c r="AR18" s="2" t="s">
        <v>6</v>
      </c>
      <c r="AS18" s="5" t="s">
        <v>18</v>
      </c>
      <c r="AT18" s="25">
        <v>30</v>
      </c>
    </row>
    <row r="19" spans="1:46" ht="166.5" customHeight="1" thickBot="1">
      <c r="A19" s="47">
        <f>IF(SUM(D19:AH19)=0,"",SUM(D19:AH19))</f>
      </c>
      <c r="B19" s="159" t="s">
        <v>44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1"/>
      <c r="AQ19" s="3">
        <v>7</v>
      </c>
      <c r="AR19" s="4" t="s">
        <v>7</v>
      </c>
      <c r="AS19" s="7" t="s">
        <v>19</v>
      </c>
      <c r="AT19" s="26">
        <v>31</v>
      </c>
    </row>
    <row r="20" spans="1:46" ht="15" customHeight="1" thickTop="1">
      <c r="A20" s="47"/>
      <c r="B20" s="110" t="s">
        <v>46</v>
      </c>
      <c r="C20" s="111"/>
      <c r="D20" s="48"/>
      <c r="E20" s="110" t="s">
        <v>47</v>
      </c>
      <c r="F20" s="114"/>
      <c r="G20" s="114"/>
      <c r="H20" s="114"/>
      <c r="I20" s="114"/>
      <c r="J20" s="114"/>
      <c r="K20" s="114"/>
      <c r="L20" s="114"/>
      <c r="M20" s="114"/>
      <c r="N20" s="115"/>
      <c r="O20" s="48"/>
      <c r="P20" s="110" t="s">
        <v>48</v>
      </c>
      <c r="Q20" s="114"/>
      <c r="R20" s="114"/>
      <c r="S20" s="114"/>
      <c r="T20" s="114"/>
      <c r="U20" s="114"/>
      <c r="V20" s="114"/>
      <c r="W20" s="114"/>
      <c r="X20" s="114"/>
      <c r="Y20" s="115"/>
      <c r="Z20" s="48"/>
      <c r="AA20" s="110" t="s">
        <v>49</v>
      </c>
      <c r="AB20" s="114"/>
      <c r="AC20" s="114"/>
      <c r="AD20" s="114"/>
      <c r="AE20" s="114"/>
      <c r="AF20" s="114"/>
      <c r="AG20" s="114"/>
      <c r="AH20" s="114"/>
      <c r="AI20" s="114"/>
      <c r="AJ20" s="115"/>
      <c r="AK20" s="49"/>
      <c r="AQ20" s="56"/>
      <c r="AR20" s="57"/>
      <c r="AS20" s="58"/>
      <c r="AT20" s="59"/>
    </row>
    <row r="21" spans="1:37" ht="18" customHeight="1">
      <c r="A21" s="30"/>
      <c r="B21" s="112"/>
      <c r="C21" s="113"/>
      <c r="D21" s="8"/>
      <c r="E21" s="116"/>
      <c r="F21" s="117"/>
      <c r="G21" s="117"/>
      <c r="H21" s="117"/>
      <c r="I21" s="117"/>
      <c r="J21" s="117"/>
      <c r="K21" s="117"/>
      <c r="L21" s="117"/>
      <c r="M21" s="117"/>
      <c r="N21" s="118"/>
      <c r="O21" s="8"/>
      <c r="P21" s="116"/>
      <c r="Q21" s="117"/>
      <c r="R21" s="117"/>
      <c r="S21" s="117"/>
      <c r="T21" s="117"/>
      <c r="U21" s="117"/>
      <c r="V21" s="117"/>
      <c r="W21" s="117"/>
      <c r="X21" s="117"/>
      <c r="Y21" s="118"/>
      <c r="AA21" s="116"/>
      <c r="AB21" s="117"/>
      <c r="AC21" s="117"/>
      <c r="AD21" s="117"/>
      <c r="AE21" s="117"/>
      <c r="AF21" s="117"/>
      <c r="AG21" s="117"/>
      <c r="AH21" s="117"/>
      <c r="AI21" s="117"/>
      <c r="AJ21" s="118"/>
      <c r="AK21" s="46"/>
    </row>
    <row r="22" spans="1:37" ht="18" customHeight="1">
      <c r="A22" s="30"/>
      <c r="B22" s="112"/>
      <c r="C22" s="113"/>
      <c r="D22" s="8"/>
      <c r="E22" s="116"/>
      <c r="F22" s="117"/>
      <c r="G22" s="117"/>
      <c r="H22" s="117"/>
      <c r="I22" s="117"/>
      <c r="J22" s="117"/>
      <c r="K22" s="117"/>
      <c r="L22" s="117"/>
      <c r="M22" s="117"/>
      <c r="N22" s="118"/>
      <c r="O22" s="8"/>
      <c r="P22" s="116"/>
      <c r="Q22" s="117"/>
      <c r="R22" s="117"/>
      <c r="S22" s="117"/>
      <c r="T22" s="117"/>
      <c r="U22" s="117"/>
      <c r="V22" s="117"/>
      <c r="W22" s="117"/>
      <c r="X22" s="117"/>
      <c r="Y22" s="118"/>
      <c r="AA22" s="116"/>
      <c r="AB22" s="117"/>
      <c r="AC22" s="117"/>
      <c r="AD22" s="117"/>
      <c r="AE22" s="117"/>
      <c r="AF22" s="117"/>
      <c r="AG22" s="117"/>
      <c r="AH22" s="117"/>
      <c r="AI22" s="117"/>
      <c r="AJ22" s="118"/>
      <c r="AK22" s="46"/>
    </row>
    <row r="23" spans="1:37" ht="18" customHeight="1">
      <c r="A23" s="30"/>
      <c r="B23" s="112"/>
      <c r="C23" s="113"/>
      <c r="D23" s="8"/>
      <c r="E23" s="116"/>
      <c r="F23" s="117"/>
      <c r="G23" s="117"/>
      <c r="H23" s="117"/>
      <c r="I23" s="117"/>
      <c r="J23" s="117"/>
      <c r="K23" s="117"/>
      <c r="L23" s="117"/>
      <c r="M23" s="117"/>
      <c r="N23" s="118"/>
      <c r="O23" s="8"/>
      <c r="P23" s="116"/>
      <c r="Q23" s="117"/>
      <c r="R23" s="117"/>
      <c r="S23" s="117"/>
      <c r="T23" s="117"/>
      <c r="U23" s="117"/>
      <c r="V23" s="117"/>
      <c r="W23" s="117"/>
      <c r="X23" s="117"/>
      <c r="Y23" s="118"/>
      <c r="AA23" s="116"/>
      <c r="AB23" s="117"/>
      <c r="AC23" s="117"/>
      <c r="AD23" s="117"/>
      <c r="AE23" s="117"/>
      <c r="AF23" s="117"/>
      <c r="AG23" s="117"/>
      <c r="AH23" s="117"/>
      <c r="AI23" s="117"/>
      <c r="AJ23" s="118"/>
      <c r="AK23" s="46"/>
    </row>
    <row r="24" spans="1:37" ht="18" customHeight="1">
      <c r="A24" s="30"/>
      <c r="B24" s="112"/>
      <c r="C24" s="113"/>
      <c r="D24" s="8"/>
      <c r="E24" s="116"/>
      <c r="F24" s="117"/>
      <c r="G24" s="117"/>
      <c r="H24" s="117"/>
      <c r="I24" s="117"/>
      <c r="J24" s="117"/>
      <c r="K24" s="117"/>
      <c r="L24" s="117"/>
      <c r="M24" s="117"/>
      <c r="N24" s="118"/>
      <c r="O24" s="8"/>
      <c r="P24" s="116"/>
      <c r="Q24" s="117"/>
      <c r="R24" s="117"/>
      <c r="S24" s="117"/>
      <c r="T24" s="117"/>
      <c r="U24" s="117"/>
      <c r="V24" s="117"/>
      <c r="W24" s="117"/>
      <c r="X24" s="117"/>
      <c r="Y24" s="118"/>
      <c r="AA24" s="116"/>
      <c r="AB24" s="117"/>
      <c r="AC24" s="117"/>
      <c r="AD24" s="117"/>
      <c r="AE24" s="117"/>
      <c r="AF24" s="117"/>
      <c r="AG24" s="117"/>
      <c r="AH24" s="117"/>
      <c r="AI24" s="117"/>
      <c r="AJ24" s="118"/>
      <c r="AK24" s="46"/>
    </row>
    <row r="25" spans="1:37" ht="18" customHeight="1">
      <c r="A25" s="30"/>
      <c r="B25" s="112"/>
      <c r="C25" s="113"/>
      <c r="D25" s="8"/>
      <c r="E25" s="116"/>
      <c r="F25" s="117"/>
      <c r="G25" s="117"/>
      <c r="H25" s="117"/>
      <c r="I25" s="117"/>
      <c r="J25" s="117"/>
      <c r="K25" s="117"/>
      <c r="L25" s="117"/>
      <c r="M25" s="117"/>
      <c r="N25" s="118"/>
      <c r="O25" s="8"/>
      <c r="P25" s="116"/>
      <c r="Q25" s="117"/>
      <c r="R25" s="117"/>
      <c r="S25" s="117"/>
      <c r="T25" s="117"/>
      <c r="U25" s="117"/>
      <c r="V25" s="117"/>
      <c r="W25" s="117"/>
      <c r="X25" s="117"/>
      <c r="Y25" s="118"/>
      <c r="AA25" s="116"/>
      <c r="AB25" s="117"/>
      <c r="AC25" s="117"/>
      <c r="AD25" s="117"/>
      <c r="AE25" s="117"/>
      <c r="AF25" s="117"/>
      <c r="AG25" s="117"/>
      <c r="AH25" s="117"/>
      <c r="AI25" s="117"/>
      <c r="AJ25" s="118"/>
      <c r="AK25" s="46"/>
    </row>
    <row r="26" spans="1:37" ht="18" customHeight="1">
      <c r="A26" s="30"/>
      <c r="B26" s="171" t="s">
        <v>43</v>
      </c>
      <c r="C26" s="172"/>
      <c r="D26" s="61"/>
      <c r="E26" s="173" t="s">
        <v>43</v>
      </c>
      <c r="F26" s="174"/>
      <c r="G26" s="174"/>
      <c r="H26" s="174"/>
      <c r="I26" s="174"/>
      <c r="J26" s="174"/>
      <c r="K26" s="174"/>
      <c r="L26" s="174"/>
      <c r="M26" s="174"/>
      <c r="N26" s="175"/>
      <c r="O26" s="61"/>
      <c r="P26" s="173" t="s">
        <v>43</v>
      </c>
      <c r="Q26" s="174"/>
      <c r="R26" s="174"/>
      <c r="S26" s="174"/>
      <c r="T26" s="174"/>
      <c r="U26" s="174"/>
      <c r="V26" s="174"/>
      <c r="W26" s="174"/>
      <c r="X26" s="174"/>
      <c r="Y26" s="175"/>
      <c r="Z26" s="62"/>
      <c r="AA26" s="173" t="s">
        <v>43</v>
      </c>
      <c r="AB26" s="174"/>
      <c r="AC26" s="174"/>
      <c r="AD26" s="174"/>
      <c r="AE26" s="174"/>
      <c r="AF26" s="174"/>
      <c r="AG26" s="174"/>
      <c r="AH26" s="174"/>
      <c r="AI26" s="174"/>
      <c r="AJ26" s="175"/>
      <c r="AK26" s="60"/>
    </row>
    <row r="27" spans="1:37" ht="7.5" customHeight="1" thickBot="1">
      <c r="A27" s="35"/>
      <c r="B27" s="36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22"/>
      <c r="AK27" s="123"/>
    </row>
    <row r="28" spans="36:37" ht="13.5" thickTop="1">
      <c r="AJ28" s="134"/>
      <c r="AK28" s="134"/>
    </row>
    <row r="29" spans="36:37" ht="12.75">
      <c r="AJ29" s="97"/>
      <c r="AK29" s="97"/>
    </row>
    <row r="30" spans="11:35" ht="0.75" customHeight="1">
      <c r="K30" s="31"/>
      <c r="O30" s="121" t="s">
        <v>32</v>
      </c>
      <c r="P30" s="121"/>
      <c r="Q30" s="121"/>
      <c r="R30" s="121"/>
      <c r="S30" s="121"/>
      <c r="T30" s="121"/>
      <c r="U30" s="121"/>
      <c r="V30" s="33"/>
      <c r="W30" s="33"/>
      <c r="X30" s="33"/>
      <c r="Y30" s="33"/>
      <c r="Z30" s="34"/>
      <c r="AA30" s="34"/>
      <c r="AB30" s="34"/>
      <c r="AC30" s="34"/>
      <c r="AD30" s="121" t="s">
        <v>33</v>
      </c>
      <c r="AE30" s="121"/>
      <c r="AF30" s="121"/>
      <c r="AG30" s="121"/>
      <c r="AH30" s="121"/>
      <c r="AI30" s="121"/>
    </row>
  </sheetData>
  <sheetProtection/>
  <mergeCells count="48">
    <mergeCell ref="B10:B11"/>
    <mergeCell ref="B12:B13"/>
    <mergeCell ref="B14:B15"/>
    <mergeCell ref="AC16:AH16"/>
    <mergeCell ref="E26:N26"/>
    <mergeCell ref="P26:Y26"/>
    <mergeCell ref="A10:A11"/>
    <mergeCell ref="A12:A13"/>
    <mergeCell ref="A14:A15"/>
    <mergeCell ref="A8:A9"/>
    <mergeCell ref="B8:B9"/>
    <mergeCell ref="B19:AK19"/>
    <mergeCell ref="AJ8:AK8"/>
    <mergeCell ref="AJ11:AK11"/>
    <mergeCell ref="AJ12:AK12"/>
    <mergeCell ref="B6:B7"/>
    <mergeCell ref="C6:C7"/>
    <mergeCell ref="C1:AE1"/>
    <mergeCell ref="AS7:AT7"/>
    <mergeCell ref="AQ12:AR12"/>
    <mergeCell ref="AJ9:AK9"/>
    <mergeCell ref="AJ10:AK10"/>
    <mergeCell ref="D4:AH4"/>
    <mergeCell ref="AI1:AJ1"/>
    <mergeCell ref="AI2:AJ2"/>
    <mergeCell ref="AJ13:AK13"/>
    <mergeCell ref="AJ14:AK14"/>
    <mergeCell ref="AJ15:AK15"/>
    <mergeCell ref="AJ16:AK16"/>
    <mergeCell ref="AJ28:AK28"/>
    <mergeCell ref="AA26:AJ26"/>
    <mergeCell ref="A6:A7"/>
    <mergeCell ref="O30:U30"/>
    <mergeCell ref="AD30:AI30"/>
    <mergeCell ref="AJ27:AK27"/>
    <mergeCell ref="AJ29:AK29"/>
    <mergeCell ref="B17:AK17"/>
    <mergeCell ref="AA20:AJ25"/>
    <mergeCell ref="B26:C26"/>
    <mergeCell ref="A1:B1"/>
    <mergeCell ref="C2:AH2"/>
    <mergeCell ref="A2:B2"/>
    <mergeCell ref="D3:AH3"/>
    <mergeCell ref="AI3:AI7"/>
    <mergeCell ref="AJ3:AK7"/>
    <mergeCell ref="B20:C25"/>
    <mergeCell ref="E20:N25"/>
    <mergeCell ref="P20:Y25"/>
  </mergeCells>
  <conditionalFormatting sqref="D6:AH7">
    <cfRule type="expression" priority="1" dxfId="1" stopIfTrue="1">
      <formula>D$5&gt;5</formula>
    </cfRule>
  </conditionalFormatting>
  <conditionalFormatting sqref="D8:AH15">
    <cfRule type="expression" priority="2" dxfId="0" stopIfTrue="1">
      <formula>D$5&gt;5</formula>
    </cfRule>
  </conditionalFormatting>
  <dataValidations count="2">
    <dataValidation type="whole" allowBlank="1" showErrorMessage="1" errorTitle="Hatalı Değer Girdiniz." error="1900 ile 2200 Arasında Değer Girebilirsiniz!" sqref="AK2">
      <formula1>1900</formula1>
      <formula2>2200</formula2>
    </dataValidation>
    <dataValidation type="whole" allowBlank="1" showErrorMessage="1" errorTitle="Hatalı Değer Girdiniz" error="1 ile 12 Arasında Değer Giriniz!" sqref="AK1">
      <formula1>1</formula1>
      <formula2>12</formula2>
    </dataValidation>
  </dataValidations>
  <printOptions horizontalCentered="1"/>
  <pageMargins left="0.5511811023622047" right="0.5511811023622047" top="1.3779527559055118" bottom="0.3937007874015748" header="0.31496062992125984" footer="0.31496062992125984"/>
  <pageSetup horizontalDpi="600" verticalDpi="600" orientation="landscape" paperSize="9" scale="75" r:id="rId4"/>
  <headerFooter alignWithMargins="0">
    <oddHeader>&amp;L&amp;G&amp;C&amp;"Times New Roman,Normal"&amp;12T.C.
ALTINDAĞ KAYMAKAMLIĞI
İlçe Milli Eğitim Müdürlüğü
&amp;"Times New Roman,Kalın"Altındağ Halk Eğitimi Merkezi
&amp;13OKULLARDA/KURUMLARDA YAYGIN EĞİTİM KURSLARINDA GÖREVLİ ÖĞRT./USTA ÖĞRETİCİ İÇİN PUANTAJ ÇİZELESİ&amp;R&amp;G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Kasım</dc:creator>
  <cp:keywords/>
  <dc:description/>
  <cp:lastModifiedBy>Beril Örs</cp:lastModifiedBy>
  <cp:lastPrinted>2023-09-25T20:41:38Z</cp:lastPrinted>
  <dcterms:created xsi:type="dcterms:W3CDTF">2009-11-03T19:52:28Z</dcterms:created>
  <dcterms:modified xsi:type="dcterms:W3CDTF">2023-09-27T09:19:01Z</dcterms:modified>
  <cp:category/>
  <cp:version/>
  <cp:contentType/>
  <cp:contentStatus/>
</cp:coreProperties>
</file>